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\Desktop\Horacio\"/>
    </mc:Choice>
  </mc:AlternateContent>
  <xr:revisionPtr revIDLastSave="0" documentId="8_{4FF540C0-C93D-460C-A9E9-F437A391A4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rsonal Finance Statement" sheetId="1" r:id="rId1"/>
    <sheet name="Cash flow" sheetId="2" r:id="rId2"/>
    <sheet name="Notas" sheetId="3" r:id="rId3"/>
  </sheets>
  <definedNames>
    <definedName name="_xlnm.Print_Area" localSheetId="1">'Cash flow'!$A$1:$G$32</definedName>
    <definedName name="_xlnm.Print_Area" localSheetId="2">Notas!$B$1:$E$53</definedName>
    <definedName name="_xlnm.Print_Area" localSheetId="0">'Personal Finance Statement'!$A$1:$H$62</definedName>
  </definedNames>
  <calcPr calcId="191028"/>
</workbook>
</file>

<file path=xl/calcChain.xml><?xml version="1.0" encoding="utf-8"?>
<calcChain xmlns="http://schemas.openxmlformats.org/spreadsheetml/2006/main">
  <c r="H14" i="1" l="1"/>
  <c r="H18" i="1" s="1"/>
  <c r="C16" i="1"/>
  <c r="D22" i="1"/>
  <c r="D41" i="3"/>
  <c r="E41" i="3"/>
  <c r="E32" i="3"/>
  <c r="D32" i="3"/>
  <c r="D15" i="3"/>
  <c r="E15" i="3"/>
  <c r="D23" i="3"/>
  <c r="D26" i="3" s="1"/>
  <c r="E23" i="3"/>
  <c r="E26" i="3" s="1"/>
  <c r="D9" i="3"/>
  <c r="E9" i="3"/>
  <c r="G8" i="1"/>
  <c r="D4" i="3" s="1"/>
  <c r="A2" i="2"/>
  <c r="A4" i="2"/>
  <c r="H8" i="1"/>
  <c r="E4" i="3" s="1"/>
  <c r="F26" i="2"/>
  <c r="G30" i="1"/>
  <c r="H30" i="1"/>
  <c r="F15" i="2"/>
  <c r="F14" i="2"/>
  <c r="F16" i="2" s="1"/>
  <c r="F10" i="2"/>
  <c r="F13" i="2" s="1"/>
  <c r="F18" i="2"/>
  <c r="F27" i="2"/>
  <c r="F25" i="2"/>
  <c r="F21" i="2"/>
  <c r="F12" i="2"/>
  <c r="F11" i="2"/>
  <c r="F8" i="2"/>
  <c r="H23" i="1"/>
  <c r="G23" i="1"/>
  <c r="F28" i="2"/>
  <c r="F30" i="2"/>
  <c r="D38" i="1"/>
  <c r="D34" i="1"/>
  <c r="D40" i="1" s="1"/>
  <c r="D26" i="1"/>
  <c r="D16" i="1"/>
  <c r="G14" i="1"/>
  <c r="G18" i="1" s="1"/>
  <c r="C34" i="1"/>
  <c r="C40" i="1" s="1"/>
  <c r="C38" i="1"/>
  <c r="C26" i="1"/>
  <c r="C22" i="1"/>
  <c r="F7" i="2"/>
  <c r="F9" i="2" s="1"/>
  <c r="H25" i="1" l="1"/>
  <c r="H36" i="1" s="1"/>
  <c r="G25" i="1"/>
  <c r="G36" i="1" s="1"/>
  <c r="D28" i="1"/>
  <c r="D42" i="1" s="1"/>
  <c r="D44" i="1" s="1"/>
  <c r="C28" i="1"/>
  <c r="C42" i="1" s="1"/>
  <c r="C44" i="1" s="1"/>
  <c r="F17" i="2"/>
  <c r="F20" i="2"/>
  <c r="F22" i="2" s="1"/>
  <c r="F29" i="2" l="1"/>
  <c r="F31" i="2" l="1"/>
  <c r="F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Grullon Ogando, BL</author>
  </authors>
  <commentList>
    <comment ref="F2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Si este resultado es </t>
        </r>
        <r>
          <rPr>
            <b/>
            <sz val="9"/>
            <color indexed="81"/>
            <rFont val="Tahoma"/>
            <family val="2"/>
          </rPr>
          <t>#VALUE!</t>
        </r>
        <r>
          <rPr>
            <sz val="9"/>
            <color indexed="81"/>
            <rFont val="Tahoma"/>
            <family val="2"/>
          </rPr>
          <t>, revisar los datos incluidos en el Estado de Situación.
Debe existir al menos un cambio en los activos fijos y/o en las inversiones (</t>
        </r>
        <r>
          <rPr>
            <i/>
            <sz val="9"/>
            <color indexed="81"/>
            <rFont val="Tahoma"/>
            <family val="2"/>
          </rPr>
          <t>certificados de depósitos, otros activos de largo plazo u otros activos operacionales de corto plazo</t>
        </r>
        <r>
          <rPr>
            <sz val="9"/>
            <color indexed="81"/>
            <rFont val="Tahoma"/>
            <family val="2"/>
          </rPr>
          <t>) entre un año y otro.</t>
        </r>
      </text>
    </comment>
  </commentList>
</comments>
</file>

<file path=xl/sharedStrings.xml><?xml version="1.0" encoding="utf-8"?>
<sst xmlns="http://schemas.openxmlformats.org/spreadsheetml/2006/main" count="119" uniqueCount="111">
  <si>
    <t>Activos</t>
  </si>
  <si>
    <t>Expresado en RD$</t>
  </si>
  <si>
    <t>Efectivo</t>
  </si>
  <si>
    <t>Cuentas por cobrar relacionados</t>
  </si>
  <si>
    <t>Pasivos</t>
  </si>
  <si>
    <t>Cuentas por pagar a proveedores</t>
  </si>
  <si>
    <t>Cuentas por pagar a relacionados</t>
  </si>
  <si>
    <t>ESTADO DE SITUACION</t>
  </si>
  <si>
    <t>ESTADO DE INGRESOS Y GASTOS</t>
  </si>
  <si>
    <t>Total Activos</t>
  </si>
  <si>
    <t>Total Ingresos</t>
  </si>
  <si>
    <t>Gastos</t>
  </si>
  <si>
    <t>Ingresos</t>
  </si>
  <si>
    <t>Ingreso Neto</t>
  </si>
  <si>
    <t>En la fecha indicada, los Estados de Situación y de Ingresos y Gastos arriba detallados, demuestran razonablemente la situación financiera del abajo firmante.</t>
  </si>
  <si>
    <t>Terrenos</t>
  </si>
  <si>
    <t>Total Activos Corrientes</t>
  </si>
  <si>
    <t>Total Activos Fijos</t>
  </si>
  <si>
    <t>Total Otros Activos</t>
  </si>
  <si>
    <t>Total Pasivos Circulantes</t>
  </si>
  <si>
    <t>Total Pasivos No Circulantes</t>
  </si>
  <si>
    <t>Total Pasivos y Patrimonio</t>
  </si>
  <si>
    <t>Gastos generales y administrativos</t>
  </si>
  <si>
    <t>Gastos personales</t>
  </si>
  <si>
    <t>Certificados de depósitos</t>
  </si>
  <si>
    <t>Préstamos bancarios a largo plazo</t>
  </si>
  <si>
    <t>Total Pasivos</t>
  </si>
  <si>
    <t>Patrimonio Neto</t>
  </si>
  <si>
    <t>Utilidad Bruta</t>
  </si>
  <si>
    <t>Flujos de efectivo de actividades de operación</t>
  </si>
  <si>
    <t>Efectivo neto  (utilizado) por actividades de la operación</t>
  </si>
  <si>
    <t>Flujos de efectivo de actividades de inversión</t>
  </si>
  <si>
    <t>Efectivo neto  (utilizado) por actividades de inversión</t>
  </si>
  <si>
    <t>Flujos de efectivo de actividades de financiación</t>
  </si>
  <si>
    <t>Efectivo neto provisto (utilizado) por actividades de financiamiento</t>
  </si>
  <si>
    <t>Aumento (disminución) de efectivo durante el período</t>
  </si>
  <si>
    <t>El saldo en efectivo al comienzo del período</t>
  </si>
  <si>
    <t>Balance de caja al final del período</t>
  </si>
  <si>
    <t>Gastos financieros</t>
  </si>
  <si>
    <t xml:space="preserve">Cambio en activos fijos
</t>
  </si>
  <si>
    <t>Cambios en préstamos</t>
  </si>
  <si>
    <t>Otros activos de largo plazo</t>
  </si>
  <si>
    <t>Costo de Ventas</t>
  </si>
  <si>
    <t>Cambio Inventarios</t>
  </si>
  <si>
    <t>Cambio CxP suplidores</t>
  </si>
  <si>
    <t>Cambio CxC clientes</t>
  </si>
  <si>
    <t>Efectivo recaudado por ventas</t>
  </si>
  <si>
    <t>Efectivo pagado a proveedores</t>
  </si>
  <si>
    <t>Efectivo pagado por costos de operaciones</t>
  </si>
  <si>
    <t>Total Gastos Operativos</t>
  </si>
  <si>
    <t>Alquileres</t>
  </si>
  <si>
    <t>Intereses Ganados</t>
  </si>
  <si>
    <t>Cambio en inversiones</t>
  </si>
  <si>
    <t>Ingresos operativos</t>
  </si>
  <si>
    <t>Intereses ganados</t>
  </si>
  <si>
    <t>Cambios en patrimonio (retiros o aportes)</t>
  </si>
  <si>
    <t>Total Otros Ingresos</t>
  </si>
  <si>
    <t>Utilidad Operativa</t>
  </si>
  <si>
    <t>Gastos financieros (Capital más intereses)/TC</t>
  </si>
  <si>
    <t xml:space="preserve">Otros Ingresos </t>
  </si>
  <si>
    <t>Estado de Flujo de Efectivo</t>
  </si>
  <si>
    <t>Valores en RD$</t>
  </si>
  <si>
    <t>Inversiones</t>
  </si>
  <si>
    <t>Tarjetas de creditos por pagar</t>
  </si>
  <si>
    <t>NOTAS DE LOS ESTADOS FINANCIEROS</t>
  </si>
  <si>
    <t>NOTA 1 :</t>
  </si>
  <si>
    <t>Banco Santa Cruz</t>
  </si>
  <si>
    <t>Caja</t>
  </si>
  <si>
    <t>NOTA 2 :</t>
  </si>
  <si>
    <t>NOTA 3 :</t>
  </si>
  <si>
    <t>NOTA 4 :</t>
  </si>
  <si>
    <t xml:space="preserve">Préstamos bancarios a corto plazo    </t>
  </si>
  <si>
    <t>Cliente Varios a Credito, Condicion</t>
  </si>
  <si>
    <t xml:space="preserve">15,30 y 45 Dias </t>
  </si>
  <si>
    <t>Bienes Inmueble</t>
  </si>
  <si>
    <t>Apto. Evaristo Morales</t>
  </si>
  <si>
    <t xml:space="preserve">Casa </t>
  </si>
  <si>
    <t>Solares San Isidro</t>
  </si>
  <si>
    <t>Nave Industrial</t>
  </si>
  <si>
    <t>Total:</t>
  </si>
  <si>
    <t>Total :</t>
  </si>
  <si>
    <t>Bienes Muebles</t>
  </si>
  <si>
    <t>Vehiculo Toyota Hilux 2017</t>
  </si>
  <si>
    <t>Vehiculo Gran Cherokee 2014  USD$25,000</t>
  </si>
  <si>
    <t>NOTA 5 :</t>
  </si>
  <si>
    <t>Gastos Generales y Administrativos</t>
  </si>
  <si>
    <t>Alimentos, Medicamentos y Limpieza</t>
  </si>
  <si>
    <t>Agua, Luz, Telefono, Cabre y Combustible</t>
  </si>
  <si>
    <t>Empleados</t>
  </si>
  <si>
    <t>Mantenimientos Camion</t>
  </si>
  <si>
    <t>Mantenimientos Planta</t>
  </si>
  <si>
    <t>cuentas Por Cobrar</t>
  </si>
  <si>
    <t>Efectivo, Caja y Banco</t>
  </si>
  <si>
    <t>Depreciacion</t>
  </si>
  <si>
    <t>gastos personales</t>
  </si>
  <si>
    <t xml:space="preserve">       </t>
  </si>
  <si>
    <t xml:space="preserve">Cuentas por cobrar             </t>
  </si>
  <si>
    <t xml:space="preserve">Bienes Inmuebles                </t>
  </si>
  <si>
    <t xml:space="preserve">Equipos de transporte                   </t>
  </si>
  <si>
    <t>Mobiliario</t>
  </si>
  <si>
    <t xml:space="preserve">Gastos generales y administrativos </t>
  </si>
  <si>
    <t xml:space="preserve">Ventas </t>
  </si>
  <si>
    <t>31 de diciembre del 2022</t>
  </si>
  <si>
    <t>31 de diciembre del 2023</t>
  </si>
  <si>
    <t>Otros Ingresos</t>
  </si>
  <si>
    <t>Inventario</t>
  </si>
  <si>
    <t>Bancos</t>
  </si>
  <si>
    <t>Devoluciones y descuentos</t>
  </si>
  <si>
    <t xml:space="preserve">Costo ventas </t>
  </si>
  <si>
    <t xml:space="preserve"> REPUBLICA DOMINICANA, S.R.L. </t>
  </si>
  <si>
    <t xml:space="preserve">ESTADOS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</si>
</sst>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b/>
      <sz val="10"/>
      <name val="Arial"/>
      <family val="2"/>
    </font>
    <font>
      <sz val="9"/>
      <color theme="1" tint="0.499984740745262"/>
      <name val="Arial"/>
      <family val="2"/>
    </font>
    <font>
      <b/>
      <sz val="10"/>
      <color theme="1"/>
      <name val="Arial"/>
      <family val="2"/>
    </font>
    <font>
      <sz val="10"/>
      <color theme="1" tint="0.49998474074526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40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0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0" fontId="4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0" fontId="4" fillId="0" borderId="3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0" fontId="8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0" fontId="2" fillId="0" borderId="0" xfId="0" applyNumberFormat="1" applyFont="1" applyAlignment="1">
      <alignment horizontal="right" vertical="center"/>
    </xf>
    <xf numFmtId="40" fontId="8" fillId="0" borderId="3" xfId="0" applyNumberFormat="1" applyFont="1" applyBorder="1" applyAlignment="1">
      <alignment horizontal="right" vertical="center"/>
    </xf>
    <xf numFmtId="40" fontId="2" fillId="0" borderId="0" xfId="0" applyNumberFormat="1" applyFont="1" applyAlignment="1">
      <alignment horizontal="center" vertical="center"/>
    </xf>
    <xf numFmtId="40" fontId="8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0" fontId="4" fillId="0" borderId="0" xfId="0" applyFont="1"/>
    <xf numFmtId="40" fontId="4" fillId="0" borderId="0" xfId="0" applyNumberFormat="1" applyFont="1"/>
    <xf numFmtId="40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0" fontId="2" fillId="0" borderId="0" xfId="0" applyNumberFormat="1" applyFont="1"/>
    <xf numFmtId="40" fontId="17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40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4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0" fontId="8" fillId="2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top" wrapText="1"/>
    </xf>
    <xf numFmtId="40" fontId="8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0" fontId="4" fillId="0" borderId="0" xfId="0" applyNumberFormat="1" applyFont="1" applyAlignment="1" applyProtection="1">
      <alignment vertical="center"/>
      <protection locked="0"/>
    </xf>
    <xf numFmtId="40" fontId="8" fillId="2" borderId="2" xfId="0" applyNumberFormat="1" applyFont="1" applyFill="1" applyBorder="1" applyAlignment="1">
      <alignment vertical="center"/>
    </xf>
    <xf numFmtId="40" fontId="4" fillId="0" borderId="1" xfId="0" applyNumberFormat="1" applyFont="1" applyBorder="1" applyAlignment="1" applyProtection="1">
      <alignment vertical="center"/>
      <protection locked="0"/>
    </xf>
    <xf numFmtId="40" fontId="8" fillId="2" borderId="3" xfId="0" applyNumberFormat="1" applyFont="1" applyFill="1" applyBorder="1" applyAlignment="1">
      <alignment vertical="center"/>
    </xf>
    <xf numFmtId="40" fontId="4" fillId="0" borderId="0" xfId="0" applyNumberFormat="1" applyFont="1" applyAlignment="1">
      <alignment horizontal="justify" vertical="center" wrapText="1"/>
    </xf>
    <xf numFmtId="40" fontId="8" fillId="0" borderId="0" xfId="0" applyNumberFormat="1" applyFont="1" applyAlignment="1" applyProtection="1">
      <alignment horizontal="left"/>
      <protection locked="0"/>
    </xf>
    <xf numFmtId="43" fontId="4" fillId="0" borderId="0" xfId="1" applyFont="1" applyAlignment="1" applyProtection="1">
      <alignment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0" fontId="8" fillId="0" borderId="0" xfId="0" applyFont="1"/>
    <xf numFmtId="44" fontId="0" fillId="0" borderId="0" xfId="2" applyFont="1"/>
    <xf numFmtId="44" fontId="0" fillId="0" borderId="5" xfId="2" applyFont="1" applyBorder="1"/>
    <xf numFmtId="43" fontId="0" fillId="0" borderId="0" xfId="1" applyFont="1"/>
    <xf numFmtId="43" fontId="0" fillId="0" borderId="5" xfId="1" applyFont="1" applyBorder="1"/>
    <xf numFmtId="44" fontId="0" fillId="0" borderId="0" xfId="2" applyFont="1" applyBorder="1"/>
    <xf numFmtId="40" fontId="0" fillId="0" borderId="5" xfId="0" applyNumberFormat="1" applyBorder="1"/>
    <xf numFmtId="43" fontId="8" fillId="0" borderId="0" xfId="0" applyNumberFormat="1" applyFont="1"/>
    <xf numFmtId="40" fontId="8" fillId="0" borderId="0" xfId="0" applyNumberFormat="1" applyFont="1"/>
    <xf numFmtId="44" fontId="8" fillId="0" borderId="0" xfId="2" applyFont="1" applyBorder="1"/>
    <xf numFmtId="44" fontId="8" fillId="0" borderId="0" xfId="2" applyFont="1"/>
    <xf numFmtId="43" fontId="8" fillId="0" borderId="0" xfId="1" applyFont="1"/>
    <xf numFmtId="43" fontId="8" fillId="0" borderId="5" xfId="0" applyNumberFormat="1" applyFont="1" applyBorder="1"/>
    <xf numFmtId="43" fontId="0" fillId="0" borderId="6" xfId="1" applyFont="1" applyBorder="1"/>
    <xf numFmtId="40" fontId="8" fillId="0" borderId="0" xfId="0" applyNumberFormat="1" applyFont="1" applyAlignment="1">
      <alignment horizontal="center"/>
    </xf>
    <xf numFmtId="0" fontId="8" fillId="0" borderId="6" xfId="0" applyFont="1" applyBorder="1"/>
    <xf numFmtId="2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0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 applyProtection="1">
      <alignment horizontal="center"/>
      <protection locked="0"/>
    </xf>
    <xf numFmtId="49" fontId="8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4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3</xdr:row>
      <xdr:rowOff>28575</xdr:rowOff>
    </xdr:from>
    <xdr:to>
      <xdr:col>11</xdr:col>
      <xdr:colOff>466725</xdr:colOff>
      <xdr:row>7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72225" y="514350"/>
          <a:ext cx="2647950" cy="10287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Este</a:t>
          </a:r>
          <a:r>
            <a:rPr lang="en-US" sz="1100" baseline="0"/>
            <a:t> Estado de Flujo de Efectivo se llena de manera automática en base a los valores incluidos en el Estado de Situación y el Estado de Resultados. No requiere de modificación.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A1:K48"/>
  <sheetViews>
    <sheetView showGridLines="0" tabSelected="1" zoomScale="85" zoomScaleNormal="85" zoomScaleSheetLayoutView="90" zoomScalePageLayoutView="85" workbookViewId="0">
      <selection sqref="A1:G1"/>
    </sheetView>
  </sheetViews>
  <sheetFormatPr baseColWidth="10" defaultColWidth="9.1796875" defaultRowHeight="11.5" x14ac:dyDescent="0.25"/>
  <cols>
    <col min="1" max="1" width="10.54296875" style="14" customWidth="1"/>
    <col min="2" max="2" width="26" style="24" customWidth="1"/>
    <col min="3" max="3" width="22.90625" style="22" customWidth="1"/>
    <col min="4" max="4" width="30.54296875" style="22" customWidth="1"/>
    <col min="5" max="5" width="4.26953125" style="14" customWidth="1"/>
    <col min="6" max="6" width="43.54296875" style="14" bestFit="1" customWidth="1"/>
    <col min="7" max="7" width="21.453125" style="22" customWidth="1"/>
    <col min="8" max="8" width="21.7265625" style="22" customWidth="1"/>
    <col min="9" max="9" width="12.81640625" style="14" customWidth="1"/>
    <col min="10" max="10" width="12.81640625" style="14" bestFit="1" customWidth="1"/>
    <col min="11" max="11" width="12.6328125" style="14" bestFit="1" customWidth="1"/>
    <col min="12" max="16384" width="9.1796875" style="14"/>
  </cols>
  <sheetData>
    <row r="1" spans="1:10" ht="13" x14ac:dyDescent="0.3">
      <c r="A1" s="67"/>
      <c r="B1" s="67"/>
      <c r="C1" s="67"/>
      <c r="D1" s="67"/>
      <c r="E1" s="67"/>
      <c r="F1" s="67"/>
      <c r="G1" s="67"/>
      <c r="H1" s="26"/>
    </row>
    <row r="2" spans="1:10" ht="15.5" x14ac:dyDescent="0.35">
      <c r="A2" s="69" t="s">
        <v>110</v>
      </c>
      <c r="B2" s="69"/>
      <c r="C2" s="69"/>
      <c r="D2" s="69"/>
      <c r="E2" s="69"/>
      <c r="F2" s="69"/>
      <c r="G2" s="69"/>
      <c r="H2" s="26"/>
    </row>
    <row r="3" spans="1:10" ht="12.5" x14ac:dyDescent="0.25">
      <c r="A3" s="70"/>
      <c r="B3" s="70"/>
      <c r="C3" s="70"/>
      <c r="D3" s="70"/>
      <c r="E3" s="70"/>
      <c r="F3" s="70"/>
      <c r="G3" s="70"/>
      <c r="H3" s="26"/>
    </row>
    <row r="4" spans="1:10" ht="14.25" customHeight="1" x14ac:dyDescent="0.3">
      <c r="A4" s="71" t="s">
        <v>109</v>
      </c>
      <c r="B4" s="71"/>
      <c r="C4" s="71"/>
      <c r="D4" s="71"/>
      <c r="E4" s="71"/>
      <c r="F4" s="71"/>
      <c r="G4" s="71"/>
      <c r="H4" s="28"/>
    </row>
    <row r="5" spans="1:10" ht="12" customHeight="1" x14ac:dyDescent="0.25">
      <c r="A5" s="29"/>
      <c r="B5" s="29"/>
      <c r="C5" s="28"/>
      <c r="D5" s="28"/>
      <c r="E5" s="27"/>
      <c r="F5" s="30"/>
      <c r="G5" s="31"/>
      <c r="H5" s="31"/>
    </row>
    <row r="6" spans="1:10" s="23" customFormat="1" ht="13" x14ac:dyDescent="0.25">
      <c r="A6" s="68" t="s">
        <v>7</v>
      </c>
      <c r="B6" s="68"/>
      <c r="C6" s="68"/>
      <c r="D6" s="68"/>
      <c r="E6" s="30"/>
      <c r="F6" s="68" t="s">
        <v>8</v>
      </c>
      <c r="G6" s="68"/>
      <c r="H6" s="68"/>
    </row>
    <row r="7" spans="1:10" s="23" customFormat="1" ht="13" x14ac:dyDescent="0.25">
      <c r="A7" s="68"/>
      <c r="B7" s="68"/>
      <c r="C7" s="68"/>
      <c r="D7" s="68"/>
      <c r="E7" s="30"/>
      <c r="F7" s="32"/>
      <c r="G7" s="32"/>
      <c r="H7" s="32"/>
    </row>
    <row r="8" spans="1:10" ht="33" customHeight="1" x14ac:dyDescent="0.25">
      <c r="A8" s="27"/>
      <c r="B8" s="27"/>
      <c r="C8" s="63" t="s">
        <v>103</v>
      </c>
      <c r="D8" s="33" t="s">
        <v>102</v>
      </c>
      <c r="E8" s="27"/>
      <c r="F8" s="34"/>
      <c r="G8" s="35" t="str">
        <f>+C8</f>
        <v>31 de diciembre del 2023</v>
      </c>
      <c r="H8" s="35" t="str">
        <f>+D8</f>
        <v>31 de diciembre del 2022</v>
      </c>
    </row>
    <row r="9" spans="1:10" ht="13" x14ac:dyDescent="0.25">
      <c r="A9" s="30" t="s">
        <v>0</v>
      </c>
      <c r="B9" s="36"/>
      <c r="C9" s="18" t="s">
        <v>1</v>
      </c>
      <c r="D9" s="18" t="s">
        <v>1</v>
      </c>
      <c r="E9" s="27"/>
      <c r="F9" s="36" t="s">
        <v>12</v>
      </c>
      <c r="G9" s="18" t="s">
        <v>1</v>
      </c>
      <c r="H9" s="18" t="s">
        <v>1</v>
      </c>
    </row>
    <row r="10" spans="1:10" ht="13" x14ac:dyDescent="0.25">
      <c r="A10" s="27" t="s">
        <v>2</v>
      </c>
      <c r="B10" s="37" t="s">
        <v>95</v>
      </c>
      <c r="C10" s="38"/>
      <c r="D10" s="38"/>
      <c r="E10" s="44"/>
      <c r="F10" s="36"/>
      <c r="G10" s="28"/>
      <c r="H10" s="28"/>
    </row>
    <row r="11" spans="1:10" ht="13" x14ac:dyDescent="0.25">
      <c r="A11" s="27" t="s">
        <v>106</v>
      </c>
      <c r="B11" s="37"/>
      <c r="C11" s="38"/>
      <c r="D11" s="38"/>
      <c r="E11" s="44"/>
      <c r="F11" s="36" t="s">
        <v>101</v>
      </c>
      <c r="G11" s="28"/>
      <c r="H11" s="28"/>
    </row>
    <row r="12" spans="1:10" ht="12.5" x14ac:dyDescent="0.25">
      <c r="A12" s="27" t="s">
        <v>24</v>
      </c>
      <c r="B12" s="37"/>
      <c r="C12" s="38"/>
      <c r="D12" s="38"/>
      <c r="E12" s="27"/>
      <c r="F12" s="37" t="s">
        <v>107</v>
      </c>
      <c r="G12" s="38"/>
      <c r="H12" s="38"/>
      <c r="I12" s="22"/>
      <c r="J12" s="22"/>
    </row>
    <row r="13" spans="1:10" ht="14.15" customHeight="1" x14ac:dyDescent="0.25">
      <c r="A13" s="27" t="s">
        <v>96</v>
      </c>
      <c r="B13" s="37"/>
      <c r="C13" s="38"/>
      <c r="D13" s="38"/>
      <c r="E13" s="27"/>
      <c r="F13" s="37" t="s">
        <v>104</v>
      </c>
      <c r="G13" s="38"/>
      <c r="H13" s="38"/>
      <c r="I13" s="22"/>
      <c r="J13" s="22"/>
    </row>
    <row r="14" spans="1:10" ht="14.15" customHeight="1" thickBot="1" x14ac:dyDescent="0.3">
      <c r="A14" s="27" t="s">
        <v>105</v>
      </c>
      <c r="B14" s="37"/>
      <c r="C14" s="38"/>
      <c r="D14" s="38"/>
      <c r="E14" s="27"/>
      <c r="F14" s="36" t="s">
        <v>10</v>
      </c>
      <c r="G14" s="39">
        <f>SUM(G12:G13)</f>
        <v>0</v>
      </c>
      <c r="H14" s="39">
        <f>SUM(H11:H13)</f>
        <v>0</v>
      </c>
    </row>
    <row r="15" spans="1:10" ht="14.15" customHeight="1" thickTop="1" x14ac:dyDescent="0.25">
      <c r="A15" s="27" t="s">
        <v>62</v>
      </c>
      <c r="B15" s="37"/>
      <c r="C15" s="40"/>
      <c r="D15" s="40"/>
      <c r="E15" s="27"/>
      <c r="F15" s="37"/>
      <c r="G15" s="28"/>
      <c r="H15" s="28"/>
    </row>
    <row r="16" spans="1:10" ht="13" x14ac:dyDescent="0.25">
      <c r="A16" s="30" t="s">
        <v>16</v>
      </c>
      <c r="B16" s="36"/>
      <c r="C16" s="41">
        <f>SUM(C10:C15)</f>
        <v>0</v>
      </c>
      <c r="D16" s="41">
        <f>SUM(D10:D15)</f>
        <v>0</v>
      </c>
      <c r="E16" s="27"/>
      <c r="F16" s="36" t="s">
        <v>108</v>
      </c>
      <c r="G16" s="38"/>
      <c r="H16" s="38"/>
    </row>
    <row r="17" spans="1:11" ht="14.15" customHeight="1" x14ac:dyDescent="0.25">
      <c r="A17" s="27"/>
      <c r="B17" s="37"/>
      <c r="C17" s="28"/>
      <c r="D17" s="28"/>
      <c r="E17" s="27"/>
      <c r="F17" s="27"/>
      <c r="G17" s="38"/>
      <c r="H17" s="38"/>
    </row>
    <row r="18" spans="1:11" ht="14.15" customHeight="1" x14ac:dyDescent="0.25">
      <c r="A18" s="27" t="s">
        <v>15</v>
      </c>
      <c r="B18" s="37"/>
      <c r="C18" s="38"/>
      <c r="D18" s="38"/>
      <c r="E18" s="27"/>
      <c r="F18" s="30" t="s">
        <v>28</v>
      </c>
      <c r="G18" s="41">
        <f>+G14-G16</f>
        <v>0</v>
      </c>
      <c r="H18" s="41">
        <f>+H14-H16</f>
        <v>0</v>
      </c>
    </row>
    <row r="19" spans="1:11" ht="14.15" customHeight="1" x14ac:dyDescent="0.25">
      <c r="A19" s="27" t="s">
        <v>97</v>
      </c>
      <c r="B19" s="37"/>
      <c r="C19" s="38"/>
      <c r="D19" s="38"/>
      <c r="E19" s="27"/>
      <c r="F19" s="27"/>
      <c r="G19" s="28"/>
      <c r="H19" s="28"/>
    </row>
    <row r="20" spans="1:11" ht="14.15" customHeight="1" x14ac:dyDescent="0.25">
      <c r="A20" s="27" t="s">
        <v>98</v>
      </c>
      <c r="B20" s="37"/>
      <c r="C20" s="38"/>
      <c r="D20" s="38"/>
      <c r="E20" s="27"/>
      <c r="F20" s="36" t="s">
        <v>11</v>
      </c>
      <c r="G20" s="28"/>
      <c r="H20" s="28"/>
    </row>
    <row r="21" spans="1:11" ht="14.15" customHeight="1" x14ac:dyDescent="0.25">
      <c r="A21" s="27" t="s">
        <v>99</v>
      </c>
      <c r="B21" s="37"/>
      <c r="C21" s="40"/>
      <c r="D21" s="40"/>
      <c r="E21" s="27"/>
      <c r="F21" s="37" t="s">
        <v>100</v>
      </c>
      <c r="G21" s="38"/>
      <c r="H21" s="38"/>
      <c r="J21" s="46"/>
    </row>
    <row r="22" spans="1:11" ht="14.15" customHeight="1" x14ac:dyDescent="0.25">
      <c r="A22" s="30" t="s">
        <v>17</v>
      </c>
      <c r="B22" s="36"/>
      <c r="C22" s="41">
        <f>SUM(C18:C21)</f>
        <v>0</v>
      </c>
      <c r="D22" s="41">
        <f>D19+D20+D21</f>
        <v>0</v>
      </c>
      <c r="E22" s="27"/>
      <c r="F22" s="37" t="s">
        <v>94</v>
      </c>
      <c r="G22" s="38"/>
      <c r="H22" s="38"/>
      <c r="K22" s="46"/>
    </row>
    <row r="23" spans="1:11" ht="14.15" customHeight="1" x14ac:dyDescent="0.25">
      <c r="A23" s="30"/>
      <c r="B23" s="36"/>
      <c r="C23" s="28"/>
      <c r="D23" s="28"/>
      <c r="E23" s="27"/>
      <c r="F23" s="36" t="s">
        <v>49</v>
      </c>
      <c r="G23" s="41">
        <f>SUM(G21:G22)</f>
        <v>0</v>
      </c>
      <c r="H23" s="41">
        <f>SUM(H21:H22)</f>
        <v>0</v>
      </c>
    </row>
    <row r="24" spans="1:11" ht="14.15" customHeight="1" x14ac:dyDescent="0.25">
      <c r="A24" s="27" t="s">
        <v>3</v>
      </c>
      <c r="B24" s="37"/>
      <c r="C24" s="38"/>
      <c r="D24" s="38"/>
      <c r="E24" s="27"/>
      <c r="F24" s="36"/>
      <c r="G24" s="31"/>
      <c r="H24" s="31"/>
      <c r="J24" s="46"/>
    </row>
    <row r="25" spans="1:11" ht="14.15" customHeight="1" x14ac:dyDescent="0.25">
      <c r="A25" s="27" t="s">
        <v>41</v>
      </c>
      <c r="B25" s="37"/>
      <c r="C25" s="40">
        <v>0</v>
      </c>
      <c r="D25" s="40">
        <v>0</v>
      </c>
      <c r="E25" s="27"/>
      <c r="F25" s="36" t="s">
        <v>57</v>
      </c>
      <c r="G25" s="41">
        <f>+G18-G23</f>
        <v>0</v>
      </c>
      <c r="H25" s="41">
        <f>+H18-H23</f>
        <v>0</v>
      </c>
    </row>
    <row r="26" spans="1:11" ht="14.15" customHeight="1" x14ac:dyDescent="0.25">
      <c r="A26" s="30" t="s">
        <v>18</v>
      </c>
      <c r="B26" s="36"/>
      <c r="C26" s="41">
        <f>SUM(C24:C25)</f>
        <v>0</v>
      </c>
      <c r="D26" s="41">
        <f>SUM(D24:D25)</f>
        <v>0</v>
      </c>
      <c r="E26" s="27"/>
      <c r="F26" s="36"/>
      <c r="G26" s="31"/>
      <c r="H26" s="31"/>
    </row>
    <row r="27" spans="1:11" ht="14.15" customHeight="1" x14ac:dyDescent="0.25">
      <c r="A27" s="30"/>
      <c r="B27" s="36"/>
      <c r="C27" s="31"/>
      <c r="D27" s="31"/>
      <c r="E27" s="27"/>
      <c r="F27" s="36" t="s">
        <v>59</v>
      </c>
      <c r="G27" s="28"/>
      <c r="H27" s="28"/>
    </row>
    <row r="28" spans="1:11" ht="14.15" customHeight="1" thickBot="1" x14ac:dyDescent="0.3">
      <c r="A28" s="30" t="s">
        <v>9</v>
      </c>
      <c r="B28" s="36"/>
      <c r="C28" s="39">
        <f>+C16+C22+C26</f>
        <v>0</v>
      </c>
      <c r="D28" s="39">
        <f>+D16+D22+D26</f>
        <v>0</v>
      </c>
      <c r="E28" s="27"/>
      <c r="F28" s="37" t="s">
        <v>50</v>
      </c>
      <c r="G28" s="38"/>
      <c r="H28" s="38"/>
      <c r="K28" s="45"/>
    </row>
    <row r="29" spans="1:11" ht="14.15" customHeight="1" thickTop="1" x14ac:dyDescent="0.25">
      <c r="A29" s="27"/>
      <c r="B29" s="37"/>
      <c r="C29" s="28"/>
      <c r="D29" s="28"/>
      <c r="E29" s="27"/>
      <c r="F29" s="37" t="s">
        <v>51</v>
      </c>
      <c r="G29" s="38"/>
      <c r="H29" s="38"/>
    </row>
    <row r="30" spans="1:11" ht="14.15" customHeight="1" x14ac:dyDescent="0.25">
      <c r="A30" s="30" t="s">
        <v>4</v>
      </c>
      <c r="B30" s="36"/>
      <c r="C30" s="18"/>
      <c r="D30" s="18"/>
      <c r="E30" s="27"/>
      <c r="F30" s="36" t="s">
        <v>56</v>
      </c>
      <c r="G30" s="41">
        <f>SUM(G28:G29)</f>
        <v>0</v>
      </c>
      <c r="H30" s="41">
        <f>SUM(H28:H29)</f>
        <v>0</v>
      </c>
    </row>
    <row r="31" spans="1:11" ht="12.75" customHeight="1" x14ac:dyDescent="0.25">
      <c r="A31" s="27" t="s">
        <v>5</v>
      </c>
      <c r="B31" s="37"/>
      <c r="C31" s="38"/>
      <c r="D31" s="38"/>
      <c r="E31" s="27"/>
      <c r="F31" s="37"/>
      <c r="G31" s="28"/>
      <c r="H31" s="28"/>
    </row>
    <row r="32" spans="1:11" ht="16.5" customHeight="1" x14ac:dyDescent="0.25">
      <c r="A32" s="27" t="s">
        <v>71</v>
      </c>
      <c r="B32" s="37"/>
      <c r="C32" s="38">
        <v>0</v>
      </c>
      <c r="D32" s="38">
        <v>0</v>
      </c>
      <c r="E32" s="27"/>
      <c r="F32" s="36" t="s">
        <v>38</v>
      </c>
      <c r="G32" s="28"/>
      <c r="H32" s="28"/>
    </row>
    <row r="33" spans="1:8" ht="28.5" customHeight="1" x14ac:dyDescent="0.25">
      <c r="A33" s="27" t="s">
        <v>63</v>
      </c>
      <c r="B33" s="37"/>
      <c r="C33" s="38">
        <v>0</v>
      </c>
      <c r="D33" s="38">
        <v>0</v>
      </c>
      <c r="E33" s="27"/>
      <c r="F33" s="37" t="s">
        <v>58</v>
      </c>
      <c r="G33" s="38">
        <v>0</v>
      </c>
      <c r="H33" s="38"/>
    </row>
    <row r="34" spans="1:8" ht="14.15" customHeight="1" x14ac:dyDescent="0.25">
      <c r="A34" s="30" t="s">
        <v>19</v>
      </c>
      <c r="B34" s="36"/>
      <c r="C34" s="41">
        <f>SUM(C31:C33)</f>
        <v>0</v>
      </c>
      <c r="D34" s="41">
        <f>SUM(D31:D33)</f>
        <v>0</v>
      </c>
      <c r="E34" s="27"/>
      <c r="F34" s="37"/>
      <c r="G34" s="28"/>
      <c r="H34" s="28"/>
    </row>
    <row r="35" spans="1:8" ht="14.15" customHeight="1" x14ac:dyDescent="0.25">
      <c r="A35" s="27"/>
      <c r="B35" s="37"/>
      <c r="C35" s="28"/>
      <c r="D35" s="28"/>
      <c r="E35" s="27"/>
      <c r="F35" s="37"/>
      <c r="G35" s="28"/>
      <c r="H35" s="28"/>
    </row>
    <row r="36" spans="1:8" ht="14.15" customHeight="1" thickBot="1" x14ac:dyDescent="0.3">
      <c r="A36" s="27" t="s">
        <v>25</v>
      </c>
      <c r="B36" s="37"/>
      <c r="C36" s="38">
        <v>0</v>
      </c>
      <c r="D36" s="38">
        <v>0</v>
      </c>
      <c r="E36" s="27"/>
      <c r="F36" s="36" t="s">
        <v>13</v>
      </c>
      <c r="G36" s="39">
        <f>+G25+G30-G33</f>
        <v>0</v>
      </c>
      <c r="H36" s="39">
        <f>+H25+H30-H33</f>
        <v>0</v>
      </c>
    </row>
    <row r="37" spans="1:8" ht="14.15" customHeight="1" thickTop="1" x14ac:dyDescent="0.25">
      <c r="A37" s="27" t="s">
        <v>6</v>
      </c>
      <c r="B37" s="37"/>
      <c r="C37" s="38">
        <v>0</v>
      </c>
      <c r="D37" s="38"/>
      <c r="E37" s="27"/>
      <c r="F37" s="27"/>
      <c r="G37" s="28"/>
      <c r="H37" s="28"/>
    </row>
    <row r="38" spans="1:8" ht="21" customHeight="1" x14ac:dyDescent="0.25">
      <c r="A38" s="30" t="s">
        <v>20</v>
      </c>
      <c r="B38" s="36"/>
      <c r="C38" s="41">
        <f>SUM(C36:C37)</f>
        <v>0</v>
      </c>
      <c r="D38" s="41">
        <f>SUM(D36:D37)</f>
        <v>0</v>
      </c>
      <c r="E38" s="27"/>
      <c r="F38" s="66" t="s">
        <v>14</v>
      </c>
      <c r="G38" s="66"/>
      <c r="H38" s="42"/>
    </row>
    <row r="39" spans="1:8" ht="16.5" customHeight="1" x14ac:dyDescent="0.25">
      <c r="A39" s="27"/>
      <c r="B39" s="37"/>
      <c r="C39" s="28"/>
      <c r="D39" s="28"/>
      <c r="E39" s="27"/>
      <c r="F39" s="66"/>
      <c r="G39" s="66"/>
      <c r="H39" s="42"/>
    </row>
    <row r="40" spans="1:8" ht="13" x14ac:dyDescent="0.25">
      <c r="A40" s="30" t="s">
        <v>26</v>
      </c>
      <c r="B40" s="36"/>
      <c r="C40" s="41">
        <f>+C34+C38</f>
        <v>0</v>
      </c>
      <c r="D40" s="41">
        <f>+D34+D38</f>
        <v>0</v>
      </c>
      <c r="F40" s="27"/>
      <c r="G40" s="65"/>
      <c r="H40" s="65"/>
    </row>
    <row r="41" spans="1:8" ht="14.15" customHeight="1" x14ac:dyDescent="0.3">
      <c r="A41" s="27"/>
      <c r="B41" s="37"/>
      <c r="C41" s="28"/>
      <c r="D41" s="28"/>
      <c r="E41" s="27"/>
      <c r="F41" s="64"/>
      <c r="G41" s="43"/>
      <c r="H41" s="43"/>
    </row>
    <row r="42" spans="1:8" s="1" customFormat="1" ht="15" customHeight="1" x14ac:dyDescent="0.3">
      <c r="A42" s="30" t="s">
        <v>27</v>
      </c>
      <c r="B42" s="36"/>
      <c r="C42" s="41">
        <f>(C28-C40)</f>
        <v>0</v>
      </c>
      <c r="D42" s="41">
        <f>(D28-D40)</f>
        <v>0</v>
      </c>
      <c r="E42" s="20"/>
      <c r="F42" s="64"/>
      <c r="G42" s="43"/>
      <c r="H42" s="43"/>
    </row>
    <row r="43" spans="1:8" ht="12.5" x14ac:dyDescent="0.25">
      <c r="A43" s="27"/>
      <c r="B43" s="37"/>
      <c r="C43" s="28"/>
      <c r="D43" s="28"/>
      <c r="E43" s="27"/>
      <c r="F43" s="27"/>
      <c r="G43" s="28"/>
      <c r="H43" s="28"/>
    </row>
    <row r="44" spans="1:8" ht="15" customHeight="1" thickBot="1" x14ac:dyDescent="0.3">
      <c r="A44" s="30" t="s">
        <v>21</v>
      </c>
      <c r="B44" s="36"/>
      <c r="C44" s="39">
        <f>+C42+C40</f>
        <v>0</v>
      </c>
      <c r="D44" s="39">
        <f>+D42+D40</f>
        <v>0</v>
      </c>
      <c r="E44" s="27"/>
      <c r="F44" s="27"/>
      <c r="G44" s="28"/>
      <c r="H44" s="28"/>
    </row>
    <row r="45" spans="1:8" ht="13" thickTop="1" x14ac:dyDescent="0.25">
      <c r="A45" s="27"/>
      <c r="B45" s="37"/>
      <c r="C45" s="28"/>
      <c r="D45" s="28"/>
      <c r="E45" s="27"/>
      <c r="F45" s="27"/>
      <c r="G45" s="28"/>
      <c r="H45" s="28"/>
    </row>
    <row r="46" spans="1:8" ht="18" customHeight="1" x14ac:dyDescent="0.25"/>
    <row r="48" spans="1:8" x14ac:dyDescent="0.25">
      <c r="A48" s="1"/>
      <c r="B48" s="1"/>
      <c r="C48" s="25"/>
      <c r="D48" s="25"/>
    </row>
  </sheetData>
  <sheetProtection selectLockedCells="1"/>
  <mergeCells count="8">
    <mergeCell ref="F38:G39"/>
    <mergeCell ref="A1:G1"/>
    <mergeCell ref="A6:D6"/>
    <mergeCell ref="F6:H6"/>
    <mergeCell ref="A7:D7"/>
    <mergeCell ref="A2:G2"/>
    <mergeCell ref="A3:G3"/>
    <mergeCell ref="A4:G4"/>
  </mergeCells>
  <phoneticPr fontId="0" type="noConversion"/>
  <printOptions horizontalCentered="1"/>
  <pageMargins left="0.25" right="0.25" top="0.75" bottom="0.75" header="0.3" footer="0.3"/>
  <pageSetup scale="6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showGridLines="0" view="pageBreakPreview" topLeftCell="A20" zoomScaleNormal="90" zoomScaleSheetLayoutView="100" workbookViewId="0">
      <selection activeCell="A31" sqref="A31"/>
    </sheetView>
  </sheetViews>
  <sheetFormatPr baseColWidth="10" defaultColWidth="9.1796875" defaultRowHeight="12.5" x14ac:dyDescent="0.25"/>
  <cols>
    <col min="1" max="1" width="15.36328125" style="20" customWidth="1"/>
    <col min="2" max="3" width="9.1796875" style="20"/>
    <col min="4" max="4" width="21.453125" style="20" customWidth="1"/>
    <col min="5" max="5" width="9.1796875" style="20"/>
    <col min="6" max="6" width="18.36328125" style="21" customWidth="1"/>
    <col min="7" max="16384" width="9.1796875" style="20"/>
  </cols>
  <sheetData>
    <row r="1" spans="1:6" x14ac:dyDescent="0.25">
      <c r="A1" s="1"/>
      <c r="B1" s="2"/>
      <c r="C1" s="2"/>
      <c r="D1" s="2"/>
      <c r="E1" s="3"/>
      <c r="F1" s="4"/>
    </row>
    <row r="2" spans="1:6" ht="12.75" customHeight="1" x14ac:dyDescent="0.3">
      <c r="A2" s="75" t="str">
        <f>+'Personal Finance Statement'!A4</f>
        <v xml:space="preserve"> REPUBLICA DOMINICANA, S.R.L. </v>
      </c>
      <c r="B2" s="75"/>
      <c r="C2" s="75"/>
      <c r="D2" s="75"/>
      <c r="E2" s="75"/>
      <c r="F2" s="75"/>
    </row>
    <row r="3" spans="1:6" ht="12.75" customHeight="1" x14ac:dyDescent="0.3">
      <c r="A3" s="75" t="s">
        <v>60</v>
      </c>
      <c r="B3" s="75"/>
      <c r="C3" s="75"/>
      <c r="D3" s="75"/>
      <c r="E3" s="75"/>
      <c r="F3" s="75"/>
    </row>
    <row r="4" spans="1:6" ht="15.75" customHeight="1" x14ac:dyDescent="0.3">
      <c r="A4" s="76" t="str">
        <f>+'Personal Finance Statement'!C8</f>
        <v>31 de diciembre del 2023</v>
      </c>
      <c r="B4" s="76"/>
      <c r="C4" s="76"/>
      <c r="D4" s="76"/>
      <c r="E4" s="76"/>
      <c r="F4" s="76"/>
    </row>
    <row r="5" spans="1:6" ht="14" x14ac:dyDescent="0.25">
      <c r="A5" s="77" t="s">
        <v>61</v>
      </c>
      <c r="B5" s="77"/>
      <c r="C5" s="77"/>
      <c r="D5" s="77"/>
      <c r="E5" s="77"/>
      <c r="F5" s="77"/>
    </row>
    <row r="6" spans="1:6" ht="36.75" customHeight="1" x14ac:dyDescent="0.25">
      <c r="A6" s="74" t="s">
        <v>29</v>
      </c>
      <c r="B6" s="74"/>
      <c r="C6" s="74"/>
      <c r="D6" s="74"/>
      <c r="E6" s="74"/>
      <c r="F6" s="74"/>
    </row>
    <row r="7" spans="1:6" x14ac:dyDescent="0.25">
      <c r="A7" s="5" t="s">
        <v>53</v>
      </c>
      <c r="B7" s="5"/>
      <c r="C7" s="5"/>
      <c r="D7" s="5"/>
      <c r="E7" s="5"/>
      <c r="F7" s="6">
        <f>+'Personal Finance Statement'!G14</f>
        <v>0</v>
      </c>
    </row>
    <row r="8" spans="1:6" x14ac:dyDescent="0.25">
      <c r="A8" s="7" t="s">
        <v>45</v>
      </c>
      <c r="B8" s="5"/>
      <c r="C8" s="5"/>
      <c r="D8" s="5"/>
      <c r="E8" s="5"/>
      <c r="F8" s="8">
        <f>+'Personal Finance Statement'!D13-'Personal Finance Statement'!C13</f>
        <v>0</v>
      </c>
    </row>
    <row r="9" spans="1:6" ht="13" x14ac:dyDescent="0.25">
      <c r="A9" s="9" t="s">
        <v>46</v>
      </c>
      <c r="B9" s="5"/>
      <c r="C9" s="5"/>
      <c r="D9" s="5"/>
      <c r="E9" s="5"/>
      <c r="F9" s="10">
        <f>+F7+F8</f>
        <v>0</v>
      </c>
    </row>
    <row r="10" spans="1:6" x14ac:dyDescent="0.25">
      <c r="A10" s="5" t="s">
        <v>42</v>
      </c>
      <c r="B10" s="5"/>
      <c r="C10" s="5"/>
      <c r="D10" s="5"/>
      <c r="E10" s="5"/>
      <c r="F10" s="6">
        <f>-'Personal Finance Statement'!G16</f>
        <v>0</v>
      </c>
    </row>
    <row r="11" spans="1:6" x14ac:dyDescent="0.25">
      <c r="A11" s="5" t="s">
        <v>43</v>
      </c>
      <c r="B11" s="5"/>
      <c r="C11" s="5"/>
      <c r="D11" s="5"/>
      <c r="E11" s="5"/>
      <c r="F11" s="6">
        <f>+'Personal Finance Statement'!D14-'Personal Finance Statement'!C14</f>
        <v>0</v>
      </c>
    </row>
    <row r="12" spans="1:6" x14ac:dyDescent="0.25">
      <c r="A12" s="5" t="s">
        <v>44</v>
      </c>
      <c r="B12" s="5"/>
      <c r="C12" s="5"/>
      <c r="D12" s="5"/>
      <c r="E12" s="5"/>
      <c r="F12" s="8">
        <f>+'Personal Finance Statement'!C31-'Personal Finance Statement'!D31</f>
        <v>0</v>
      </c>
    </row>
    <row r="13" spans="1:6" ht="13" x14ac:dyDescent="0.25">
      <c r="A13" s="11" t="s">
        <v>47</v>
      </c>
      <c r="B13" s="5"/>
      <c r="C13" s="5"/>
      <c r="D13" s="5"/>
      <c r="E13" s="5"/>
      <c r="F13" s="10">
        <f>+F10+F11+F12</f>
        <v>0</v>
      </c>
    </row>
    <row r="14" spans="1:6" x14ac:dyDescent="0.25">
      <c r="A14" s="5" t="s">
        <v>22</v>
      </c>
      <c r="B14" s="5"/>
      <c r="C14" s="5"/>
      <c r="D14" s="5"/>
      <c r="E14" s="5"/>
      <c r="F14" s="6">
        <f>-'Personal Finance Statement'!G21</f>
        <v>0</v>
      </c>
    </row>
    <row r="15" spans="1:6" x14ac:dyDescent="0.25">
      <c r="A15" s="5" t="s">
        <v>23</v>
      </c>
      <c r="B15" s="5"/>
      <c r="C15" s="5"/>
      <c r="D15" s="5"/>
      <c r="E15" s="5"/>
      <c r="F15" s="6">
        <f>-'Personal Finance Statement'!G22</f>
        <v>0</v>
      </c>
    </row>
    <row r="16" spans="1:6" ht="13" x14ac:dyDescent="0.25">
      <c r="A16" s="11" t="s">
        <v>48</v>
      </c>
      <c r="B16" s="5"/>
      <c r="C16" s="5"/>
      <c r="D16" s="5"/>
      <c r="E16" s="5"/>
      <c r="F16" s="10">
        <f>+F14+F15</f>
        <v>0</v>
      </c>
    </row>
    <row r="17" spans="1:6" ht="13.5" thickBot="1" x14ac:dyDescent="0.3">
      <c r="A17" s="72" t="s">
        <v>30</v>
      </c>
      <c r="B17" s="72"/>
      <c r="C17" s="72"/>
      <c r="D17" s="72"/>
      <c r="E17" s="72"/>
      <c r="F17" s="12">
        <f>+F9+F13+F16</f>
        <v>0</v>
      </c>
    </row>
    <row r="18" spans="1:6" x14ac:dyDescent="0.25">
      <c r="A18" s="13" t="s">
        <v>50</v>
      </c>
      <c r="B18" s="14"/>
      <c r="C18" s="14"/>
      <c r="D18" s="14"/>
      <c r="E18" s="14"/>
      <c r="F18" s="15">
        <f>+'Personal Finance Statement'!G28</f>
        <v>0</v>
      </c>
    </row>
    <row r="19" spans="1:6" ht="14" x14ac:dyDescent="0.25">
      <c r="A19" s="74" t="s">
        <v>31</v>
      </c>
      <c r="B19" s="74"/>
      <c r="C19" s="74"/>
      <c r="D19" s="74"/>
      <c r="E19" s="74"/>
      <c r="F19" s="74"/>
    </row>
    <row r="20" spans="1:6" x14ac:dyDescent="0.25">
      <c r="A20" s="5" t="s">
        <v>39</v>
      </c>
      <c r="B20" s="5"/>
      <c r="C20" s="5"/>
      <c r="D20" s="5"/>
      <c r="E20" s="5"/>
      <c r="F20" s="6">
        <f>+'Personal Finance Statement'!D22-'Personal Finance Statement'!C22</f>
        <v>0</v>
      </c>
    </row>
    <row r="21" spans="1:6" x14ac:dyDescent="0.25">
      <c r="A21" s="5" t="s">
        <v>52</v>
      </c>
      <c r="B21" s="5"/>
      <c r="C21" s="5"/>
      <c r="D21" s="5"/>
      <c r="E21" s="5"/>
      <c r="F21" s="6">
        <f>+'Personal Finance Statement'!D12-'Personal Finance Statement'!C12+'Personal Finance Statement'!D25-'Personal Finance Statement'!C25+'Personal Finance Statement'!D15-'Personal Finance Statement'!C15</f>
        <v>0</v>
      </c>
    </row>
    <row r="22" spans="1:6" ht="13" x14ac:dyDescent="0.25">
      <c r="A22" s="72" t="s">
        <v>32</v>
      </c>
      <c r="B22" s="72"/>
      <c r="C22" s="72"/>
      <c r="D22" s="72"/>
      <c r="E22" s="72"/>
      <c r="F22" s="16" t="str">
        <f>IF(SUM(F20:F21),SUM(F20:F21),"")</f>
        <v/>
      </c>
    </row>
    <row r="23" spans="1:6" x14ac:dyDescent="0.25">
      <c r="A23" s="14"/>
      <c r="B23" s="14"/>
      <c r="C23" s="14"/>
      <c r="D23" s="14"/>
      <c r="E23" s="14"/>
      <c r="F23" s="17"/>
    </row>
    <row r="24" spans="1:6" ht="14" x14ac:dyDescent="0.25">
      <c r="A24" s="74" t="s">
        <v>33</v>
      </c>
      <c r="B24" s="74"/>
      <c r="C24" s="74"/>
      <c r="D24" s="74"/>
      <c r="E24" s="74"/>
      <c r="F24" s="74"/>
    </row>
    <row r="25" spans="1:6" x14ac:dyDescent="0.25">
      <c r="A25" s="5" t="s">
        <v>40</v>
      </c>
      <c r="B25" s="5"/>
      <c r="C25" s="5"/>
      <c r="D25" s="5"/>
      <c r="E25" s="5"/>
      <c r="F25" s="6">
        <f>+'Personal Finance Statement'!C32-'Personal Finance Statement'!D32+'Personal Finance Statement'!C36-'Personal Finance Statement'!D36+'Personal Finance Statement'!C33-'Personal Finance Statement'!D33</f>
        <v>0</v>
      </c>
    </row>
    <row r="26" spans="1:6" x14ac:dyDescent="0.25">
      <c r="A26" s="5" t="s">
        <v>38</v>
      </c>
      <c r="B26" s="5"/>
      <c r="C26" s="5"/>
      <c r="D26" s="5"/>
      <c r="E26" s="5"/>
      <c r="F26" s="6">
        <f>-'Personal Finance Statement'!G33</f>
        <v>0</v>
      </c>
    </row>
    <row r="27" spans="1:6" x14ac:dyDescent="0.25">
      <c r="A27" s="5" t="s">
        <v>54</v>
      </c>
      <c r="B27" s="5"/>
      <c r="C27" s="5"/>
      <c r="D27" s="5"/>
      <c r="E27" s="5"/>
      <c r="F27" s="6">
        <f>+'Personal Finance Statement'!G29</f>
        <v>0</v>
      </c>
    </row>
    <row r="28" spans="1:6" ht="13" x14ac:dyDescent="0.25">
      <c r="A28" s="78" t="s">
        <v>34</v>
      </c>
      <c r="B28" s="78"/>
      <c r="C28" s="78"/>
      <c r="D28" s="78"/>
      <c r="E28" s="78"/>
      <c r="F28" s="16">
        <f>SUM(F25:F27)</f>
        <v>0</v>
      </c>
    </row>
    <row r="29" spans="1:6" ht="13" x14ac:dyDescent="0.25">
      <c r="A29" s="72" t="s">
        <v>35</v>
      </c>
      <c r="B29" s="72"/>
      <c r="C29" s="72"/>
      <c r="D29" s="72"/>
      <c r="E29" s="72"/>
      <c r="F29" s="18" t="e">
        <f>+F17+F18+F22+F28</f>
        <v>#VALUE!</v>
      </c>
    </row>
    <row r="30" spans="1:6" x14ac:dyDescent="0.25">
      <c r="A30" s="73" t="s">
        <v>36</v>
      </c>
      <c r="B30" s="73"/>
      <c r="C30" s="73"/>
      <c r="D30" s="73"/>
      <c r="E30" s="73"/>
      <c r="F30" s="6">
        <f>+'Personal Finance Statement'!D10</f>
        <v>0</v>
      </c>
    </row>
    <row r="31" spans="1:6" x14ac:dyDescent="0.25">
      <c r="A31" s="19" t="s">
        <v>55</v>
      </c>
      <c r="B31" s="19"/>
      <c r="C31" s="19"/>
      <c r="D31" s="19"/>
      <c r="E31" s="19"/>
      <c r="F31" s="6" t="e">
        <f>-F29-F30+'Personal Finance Statement'!C10</f>
        <v>#VALUE!</v>
      </c>
    </row>
    <row r="32" spans="1:6" ht="13.5" thickBot="1" x14ac:dyDescent="0.3">
      <c r="A32" s="72" t="s">
        <v>37</v>
      </c>
      <c r="B32" s="72"/>
      <c r="C32" s="72"/>
      <c r="D32" s="72"/>
      <c r="E32" s="72"/>
      <c r="F32" s="12" t="e">
        <f>+F29+F30+F31</f>
        <v>#VALUE!</v>
      </c>
    </row>
  </sheetData>
  <sheetProtection password="CF1F" sheet="1" objects="1" scenarios="1"/>
  <mergeCells count="13">
    <mergeCell ref="A2:F2"/>
    <mergeCell ref="A3:F3"/>
    <mergeCell ref="A4:F4"/>
    <mergeCell ref="A5:F5"/>
    <mergeCell ref="A28:E28"/>
    <mergeCell ref="A29:E29"/>
    <mergeCell ref="A30:E30"/>
    <mergeCell ref="A32:E32"/>
    <mergeCell ref="A6:F6"/>
    <mergeCell ref="A17:E17"/>
    <mergeCell ref="A19:F19"/>
    <mergeCell ref="A22:E22"/>
    <mergeCell ref="A24:F24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4"/>
  <sheetViews>
    <sheetView workbookViewId="0">
      <selection activeCell="E3" sqref="E3"/>
    </sheetView>
  </sheetViews>
  <sheetFormatPr baseColWidth="10" defaultColWidth="8.7265625" defaultRowHeight="12.5" x14ac:dyDescent="0.25"/>
  <cols>
    <col min="3" max="3" width="30.08984375" customWidth="1"/>
    <col min="4" max="4" width="23.36328125" customWidth="1"/>
    <col min="5" max="5" width="24.26953125" customWidth="1"/>
    <col min="7" max="7" width="13.08984375" bestFit="1" customWidth="1"/>
  </cols>
  <sheetData>
    <row r="1" spans="2:5" ht="13" x14ac:dyDescent="0.25">
      <c r="B1" s="68" t="s">
        <v>64</v>
      </c>
      <c r="C1" s="68"/>
      <c r="D1" s="68"/>
      <c r="E1" s="68"/>
    </row>
    <row r="2" spans="2:5" ht="13" x14ac:dyDescent="0.25">
      <c r="B2" s="68"/>
      <c r="C2" s="68"/>
      <c r="D2" s="68"/>
      <c r="E2" s="68"/>
    </row>
    <row r="3" spans="2:5" ht="13" x14ac:dyDescent="0.25">
      <c r="B3" s="32"/>
      <c r="C3" s="32"/>
      <c r="D3" s="32"/>
      <c r="E3" s="32"/>
    </row>
    <row r="4" spans="2:5" ht="13" x14ac:dyDescent="0.3">
      <c r="D4" s="61" t="str">
        <f>+'Personal Finance Statement'!G8</f>
        <v>31 de diciembre del 2023</v>
      </c>
      <c r="E4" s="61" t="str">
        <f>+'Personal Finance Statement'!H8</f>
        <v>31 de diciembre del 2022</v>
      </c>
    </row>
    <row r="5" spans="2:5" ht="13.5" thickBot="1" x14ac:dyDescent="0.35">
      <c r="B5" s="62" t="s">
        <v>65</v>
      </c>
      <c r="C5" s="62" t="s">
        <v>92</v>
      </c>
    </row>
    <row r="6" spans="2:5" x14ac:dyDescent="0.25">
      <c r="E6" s="52"/>
    </row>
    <row r="7" spans="2:5" x14ac:dyDescent="0.25">
      <c r="B7" s="20" t="s">
        <v>66</v>
      </c>
      <c r="D7" s="52"/>
      <c r="E7" s="52"/>
    </row>
    <row r="8" spans="2:5" ht="13" thickBot="1" x14ac:dyDescent="0.3">
      <c r="B8" s="20" t="s">
        <v>67</v>
      </c>
      <c r="D8" s="49"/>
      <c r="E8" s="49"/>
    </row>
    <row r="9" spans="2:5" ht="13.5" thickTop="1" x14ac:dyDescent="0.3">
      <c r="B9" s="47" t="s">
        <v>80</v>
      </c>
      <c r="D9" s="57">
        <f>+D7+D8</f>
        <v>0</v>
      </c>
      <c r="E9" s="57">
        <f>+E7+E8</f>
        <v>0</v>
      </c>
    </row>
    <row r="10" spans="2:5" x14ac:dyDescent="0.25">
      <c r="B10" s="20"/>
      <c r="D10" s="48"/>
      <c r="E10" s="48"/>
    </row>
    <row r="11" spans="2:5" ht="13.5" thickBot="1" x14ac:dyDescent="0.35">
      <c r="B11" s="62" t="s">
        <v>68</v>
      </c>
      <c r="C11" s="62" t="s">
        <v>91</v>
      </c>
    </row>
    <row r="12" spans="2:5" x14ac:dyDescent="0.25">
      <c r="B12" s="20"/>
    </row>
    <row r="13" spans="2:5" x14ac:dyDescent="0.25">
      <c r="B13" s="20" t="s">
        <v>72</v>
      </c>
    </row>
    <row r="14" spans="2:5" ht="13" thickBot="1" x14ac:dyDescent="0.3">
      <c r="B14" s="20" t="s">
        <v>73</v>
      </c>
      <c r="D14" s="53"/>
      <c r="E14" s="49"/>
    </row>
    <row r="15" spans="2:5" ht="13.5" thickTop="1" x14ac:dyDescent="0.3">
      <c r="B15" s="47" t="s">
        <v>79</v>
      </c>
      <c r="D15" s="55">
        <f>+'Personal Finance Statement'!C13</f>
        <v>0</v>
      </c>
      <c r="E15" s="56">
        <f>+'Personal Finance Statement'!D13</f>
        <v>0</v>
      </c>
    </row>
    <row r="17" spans="2:5" ht="13.5" thickBot="1" x14ac:dyDescent="0.35">
      <c r="B17" s="62" t="s">
        <v>69</v>
      </c>
      <c r="C17" s="62" t="s">
        <v>74</v>
      </c>
    </row>
    <row r="19" spans="2:5" x14ac:dyDescent="0.25">
      <c r="B19" s="20" t="s">
        <v>75</v>
      </c>
      <c r="D19" s="50"/>
      <c r="E19" s="50"/>
    </row>
    <row r="20" spans="2:5" x14ac:dyDescent="0.25">
      <c r="B20" s="20" t="s">
        <v>76</v>
      </c>
      <c r="D20" s="50"/>
      <c r="E20" s="50"/>
    </row>
    <row r="21" spans="2:5" x14ac:dyDescent="0.25">
      <c r="B21" s="20" t="s">
        <v>77</v>
      </c>
      <c r="D21" s="50"/>
      <c r="E21" s="50"/>
    </row>
    <row r="22" spans="2:5" ht="13" thickBot="1" x14ac:dyDescent="0.3">
      <c r="B22" s="20" t="s">
        <v>78</v>
      </c>
      <c r="D22" s="60"/>
      <c r="E22" s="60"/>
    </row>
    <row r="23" spans="2:5" ht="13" x14ac:dyDescent="0.3">
      <c r="B23" s="47"/>
      <c r="D23" s="54">
        <f>SUM(D19:D22)</f>
        <v>0</v>
      </c>
      <c r="E23" s="54">
        <f>SUM(E19:E22)</f>
        <v>0</v>
      </c>
    </row>
    <row r="24" spans="2:5" ht="13" x14ac:dyDescent="0.3">
      <c r="B24" s="47"/>
      <c r="D24" s="54"/>
      <c r="E24" s="54"/>
    </row>
    <row r="25" spans="2:5" ht="13.5" thickBot="1" x14ac:dyDescent="0.35">
      <c r="B25" s="20" t="s">
        <v>93</v>
      </c>
      <c r="D25" s="59"/>
      <c r="E25" s="59"/>
    </row>
    <row r="26" spans="2:5" ht="13.5" thickTop="1" x14ac:dyDescent="0.3">
      <c r="B26" s="47" t="s">
        <v>79</v>
      </c>
      <c r="D26" s="54">
        <f>+D23+D25</f>
        <v>0</v>
      </c>
      <c r="E26" s="54">
        <f>+E23+E25</f>
        <v>0</v>
      </c>
    </row>
    <row r="28" spans="2:5" ht="13.5" thickBot="1" x14ac:dyDescent="0.35">
      <c r="B28" s="62" t="s">
        <v>70</v>
      </c>
      <c r="C28" s="62" t="s">
        <v>81</v>
      </c>
    </row>
    <row r="29" spans="2:5" x14ac:dyDescent="0.25">
      <c r="B29" s="20"/>
    </row>
    <row r="30" spans="2:5" x14ac:dyDescent="0.25">
      <c r="B30" s="20" t="s">
        <v>82</v>
      </c>
      <c r="D30" s="50"/>
      <c r="E30" s="50"/>
    </row>
    <row r="31" spans="2:5" ht="13" thickBot="1" x14ac:dyDescent="0.3">
      <c r="B31" s="20" t="s">
        <v>83</v>
      </c>
      <c r="D31" s="51"/>
      <c r="E31" s="51"/>
    </row>
    <row r="32" spans="2:5" ht="13.5" thickTop="1" x14ac:dyDescent="0.3">
      <c r="B32" s="47" t="s">
        <v>79</v>
      </c>
      <c r="D32" s="54">
        <f>SUM(D28:D31)</f>
        <v>0</v>
      </c>
      <c r="E32" s="54">
        <f>SUM(E28:E31)</f>
        <v>0</v>
      </c>
    </row>
    <row r="34" spans="2:7" ht="13.5" thickBot="1" x14ac:dyDescent="0.35">
      <c r="B34" s="62" t="s">
        <v>84</v>
      </c>
      <c r="C34" s="62" t="s">
        <v>85</v>
      </c>
    </row>
    <row r="36" spans="2:7" x14ac:dyDescent="0.25">
      <c r="B36" s="20" t="s">
        <v>86</v>
      </c>
      <c r="C36" s="20"/>
      <c r="D36" s="50"/>
      <c r="E36" s="50"/>
    </row>
    <row r="37" spans="2:7" x14ac:dyDescent="0.25">
      <c r="B37" s="20" t="s">
        <v>87</v>
      </c>
      <c r="D37" s="50"/>
      <c r="E37" s="50"/>
    </row>
    <row r="38" spans="2:7" x14ac:dyDescent="0.25">
      <c r="B38" s="20" t="s">
        <v>88</v>
      </c>
      <c r="D38" s="50"/>
      <c r="E38" s="50"/>
    </row>
    <row r="39" spans="2:7" x14ac:dyDescent="0.25">
      <c r="B39" s="20" t="s">
        <v>89</v>
      </c>
      <c r="D39" s="50"/>
      <c r="E39" s="50"/>
      <c r="G39" s="50"/>
    </row>
    <row r="40" spans="2:7" ht="13" thickBot="1" x14ac:dyDescent="0.3">
      <c r="B40" s="20" t="s">
        <v>90</v>
      </c>
      <c r="D40" s="51"/>
      <c r="E40" s="51"/>
      <c r="G40" s="50"/>
    </row>
    <row r="41" spans="2:7" ht="13.5" thickTop="1" x14ac:dyDescent="0.3">
      <c r="B41" s="47" t="s">
        <v>79</v>
      </c>
      <c r="D41" s="58">
        <f>+D36+D37+D38+D39+D40</f>
        <v>0</v>
      </c>
      <c r="E41" s="58">
        <f>+E36+E37+E38+E39+E40</f>
        <v>0</v>
      </c>
    </row>
    <row r="54" spans="2:2" ht="13" x14ac:dyDescent="0.3">
      <c r="B54" s="47"/>
    </row>
  </sheetData>
  <mergeCells count="2">
    <mergeCell ref="B1:E1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678b0ac-4116-4cb9-9c04-0d929308d5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B93E8132AB174883BB05AB140E5E74" ma:contentTypeVersion="17" ma:contentTypeDescription="Create a new document." ma:contentTypeScope="" ma:versionID="424dbb018ffc3432bb23ed73c24a71d4">
  <xsd:schema xmlns:xsd="http://www.w3.org/2001/XMLSchema" xmlns:xs="http://www.w3.org/2001/XMLSchema" xmlns:p="http://schemas.microsoft.com/office/2006/metadata/properties" xmlns:ns1="http://schemas.microsoft.com/sharepoint/v3" xmlns:ns3="befb5bfe-bc40-4bd1-a267-3f4e282e6368" xmlns:ns4="3678b0ac-4116-4cb9-9c04-0d929308d5cd" targetNamespace="http://schemas.microsoft.com/office/2006/metadata/properties" ma:root="true" ma:fieldsID="e106b56699c1ada125cf7dea3b5adc24" ns1:_="" ns3:_="" ns4:_="">
    <xsd:import namespace="http://schemas.microsoft.com/sharepoint/v3"/>
    <xsd:import namespace="befb5bfe-bc40-4bd1-a267-3f4e282e6368"/>
    <xsd:import namespace="3678b0ac-4116-4cb9-9c04-0d929308d5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b5bfe-bc40-4bd1-a267-3f4e282e63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8b0ac-4116-4cb9-9c04-0d929308d5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3C38BE-E6A6-4D62-9A2C-832E1E65DA5D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3678b0ac-4116-4cb9-9c04-0d929308d5c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2644EE-4828-4599-8E2A-FF4DE43BF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405488-74D6-4127-900A-98889E3A60C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befb5bfe-bc40-4bd1-a267-3f4e282e6368"/>
    <ds:schemaRef ds:uri="3678b0ac-4116-4cb9-9c04-0d929308d5c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Personal Finance Statement</vt:lpstr>
      <vt:lpstr>Cash flow</vt:lpstr>
      <vt:lpstr>Notas</vt:lpstr>
      <vt:lpstr>'Cash flow'!Área_de_impresión</vt:lpstr>
      <vt:lpstr>Notas!Área_de_impresión</vt:lpstr>
      <vt:lpstr>'Personal Finance Statement'!Área_de_impresión</vt:lpstr>
    </vt:vector>
  </TitlesOfParts>
  <Company>SCORE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Nin</dc:creator>
  <cp:lastModifiedBy>Melissa Garcia Lora</cp:lastModifiedBy>
  <cp:lastPrinted>2024-09-20T16:13:42Z</cp:lastPrinted>
  <dcterms:created xsi:type="dcterms:W3CDTF">2001-02-14T05:31:45Z</dcterms:created>
  <dcterms:modified xsi:type="dcterms:W3CDTF">2024-10-08T19:02:31Z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TC010175221033</vt:lpwstr>
  </property>
  <property fmtid="{D5CDD505-2E9C-101B-9397-08002B2CF9AE}" pid="3" name="ContentTypeId">
    <vt:lpwstr>0x0101007EB93E8132AB174883BB05AB140E5E74</vt:lpwstr>
  </property>
</Properties>
</file>